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3" windowHeight="8192" tabRatio="500" activeTab="0"/>
  </bookViews>
  <sheets>
    <sheet name="Лист3" sheetId="1" r:id="rId1"/>
  </sheets>
  <definedNames>
    <definedName name="_xlnm.Print_Area" localSheetId="0">'Лист3'!$A$1:$I$50</definedName>
  </definedNames>
  <calcPr fullCalcOnLoad="1"/>
</workbook>
</file>

<file path=xl/sharedStrings.xml><?xml version="1.0" encoding="utf-8"?>
<sst xmlns="http://schemas.openxmlformats.org/spreadsheetml/2006/main" count="93" uniqueCount="92">
  <si>
    <t>Код бюджетной классификации</t>
  </si>
  <si>
    <t>Налоговые и неналоговые доходы</t>
  </si>
  <si>
    <t>% ожид.исп. к уточн.бюд-жету</t>
  </si>
  <si>
    <t>Собственные доходы</t>
  </si>
  <si>
    <t>000 1 01 02 000 01 0000 110</t>
  </si>
  <si>
    <t>Налог на доходы физических лиц</t>
  </si>
  <si>
    <t>000 1 05 03 000 01 0000 110</t>
  </si>
  <si>
    <t>Единый сельскохозяйственный налог</t>
  </si>
  <si>
    <t>000 1 06 01 000 00 0000 110</t>
  </si>
  <si>
    <t>Налог на имущество физ.лиц</t>
  </si>
  <si>
    <t>000 1 06 06 000 00 0000 110</t>
  </si>
  <si>
    <t>Земельный налог</t>
  </si>
  <si>
    <t>000 1 08 00 000 00 0000 110</t>
  </si>
  <si>
    <t>Госпошлина</t>
  </si>
  <si>
    <t>000 1 09 00 000 00 0000 110</t>
  </si>
  <si>
    <t>Задолженности и перерасчеты по отмененным налогам и сборам</t>
  </si>
  <si>
    <t>000 1 11 00 000 00 0000 000</t>
  </si>
  <si>
    <t>Доходы от использования имущества</t>
  </si>
  <si>
    <t>000 1 11 05 013 00 0000 120</t>
  </si>
  <si>
    <t>Арендная плата за земли до разграничения собственности</t>
  </si>
  <si>
    <t>000 1 11 05 035 00 0000 120</t>
  </si>
  <si>
    <t>Аренда имущества</t>
  </si>
  <si>
    <t>000 1 14 00 000 00 0000 000</t>
  </si>
  <si>
    <t>Доходы от продажи материальных и нематериальных активов</t>
  </si>
  <si>
    <t>000 1 14 02 053 00 0000 410</t>
  </si>
  <si>
    <t>Доходы от реализации имущества</t>
  </si>
  <si>
    <t>000 1 14 06 000 00 0000 420</t>
  </si>
  <si>
    <t>Доходы от продажи земельных участков до разграничения собственности</t>
  </si>
  <si>
    <t>000 1 17 05 000 00 0000 180</t>
  </si>
  <si>
    <t>Прочие неналоговые доходы</t>
  </si>
  <si>
    <t>000 2 02 00 000 00 0000 000</t>
  </si>
  <si>
    <t>Безвозмездные поступления</t>
  </si>
  <si>
    <t>000 2 02 01 000 00 0000 150</t>
  </si>
  <si>
    <t xml:space="preserve"> Дотации, в т.ч.</t>
  </si>
  <si>
    <t>000 2 02 15 001 00 0000 150</t>
  </si>
  <si>
    <t>Дотация на выравнивание</t>
  </si>
  <si>
    <t>000 2 02 15 002 00 0000 150</t>
  </si>
  <si>
    <t>Дотация на сбалансированность</t>
  </si>
  <si>
    <t>000 2 02 20 000 00 0000 150</t>
  </si>
  <si>
    <t>Субсидии</t>
  </si>
  <si>
    <t xml:space="preserve">000 2 02 30 000 00 0000 150 </t>
  </si>
  <si>
    <t>Субвенции</t>
  </si>
  <si>
    <t>000 2 02 04 000 00 0000 150</t>
  </si>
  <si>
    <t>Межбюджетные трансферты</t>
  </si>
  <si>
    <t>ВСЕГО ДОХОДОВ</t>
  </si>
  <si>
    <t xml:space="preserve">РАСХОДЫ </t>
  </si>
  <si>
    <t>0100</t>
  </si>
  <si>
    <t>Общегосударственные вопросы</t>
  </si>
  <si>
    <t>0104</t>
  </si>
  <si>
    <t>Функционирование местных администраций</t>
  </si>
  <si>
    <t>0107</t>
  </si>
  <si>
    <t>Обеспечение проведения выборов и рефередумов</t>
  </si>
  <si>
    <t>0111</t>
  </si>
  <si>
    <t>Резервные фонды</t>
  </si>
  <si>
    <t>Обеспечение проведения выборов и референдумов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</si>
  <si>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</si>
  <si>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</si>
  <si>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</si>
  <si>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</si>
  <si>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</si>
  <si>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</si>
  <si>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</si>
  <si>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</si>
  <si>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</si>
  <si>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ЧС природного и техногенного характера,ГО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</si>
  <si>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</si>
  <si>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</si>
  <si>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</si>
  <si>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</si>
  <si>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</si>
  <si>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</si>
  <si>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</si>
  <si>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</si>
  <si>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</si>
  <si>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</si>
  <si>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</si>
  <si>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</si>
  <si>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</si>
  <si>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</si>
  <si>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</si>
  <si>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</si>
  <si>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</si>
  <si>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</si>
  <si>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ВСЕГО расходов</t>
  </si>
  <si>
    <t>дефицит, профицит</t>
  </si>
  <si>
    <t>Ожидаемое исполнение  бюджета Черноозерского сельского поселения за 2021 год</t>
  </si>
  <si>
    <t>Утвержден-ный бюджет на 2021г</t>
  </si>
  <si>
    <t>Уточненный бюджет на 01.11.2021</t>
  </si>
  <si>
    <t>исполнение бюджета на 01.11.2021г.</t>
  </si>
  <si>
    <t>Ожидаемое исполнение за 2021г.</t>
  </si>
  <si>
    <t>Проект бюджета на 2022 г.</t>
  </si>
  <si>
    <t>% роста проекта 2022г. к утв.бюджету 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</si>
</sst>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0.0000"/>
    <numFmt numFmtId="175" formatCode="0.000"/>
    <numFmt numFmtId="176" formatCode="0.00000"/>
    <numFmt numFmtId="177" formatCode="#,##0.0"/>
  </numFmts>
  <fonts count="39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justify" vertical="center" wrapText="1"/>
    </xf>
    <xf numFmtId="49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17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72" fontId="0" fillId="35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172" fontId="0" fillId="36" borderId="10" xfId="0" applyNumberFormat="1" applyFill="1" applyBorder="1" applyAlignment="1">
      <alignment/>
    </xf>
    <xf numFmtId="0" fontId="0" fillId="37" borderId="10" xfId="0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172" fontId="2" fillId="37" borderId="10" xfId="0" applyNumberFormat="1" applyFont="1" applyFill="1" applyBorder="1" applyAlignment="1">
      <alignment/>
    </xf>
    <xf numFmtId="172" fontId="0" fillId="37" borderId="10" xfId="0" applyNumberFormat="1" applyFill="1" applyBorder="1" applyAlignment="1">
      <alignment/>
    </xf>
    <xf numFmtId="0" fontId="2" fillId="36" borderId="10" xfId="0" applyFont="1" applyFill="1" applyBorder="1" applyAlignment="1">
      <alignment/>
    </xf>
    <xf numFmtId="2" fontId="2" fillId="36" borderId="10" xfId="0" applyNumberFormat="1" applyFont="1" applyFill="1" applyBorder="1" applyAlignment="1">
      <alignment/>
    </xf>
    <xf numFmtId="172" fontId="0" fillId="37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73" fontId="0" fillId="36" borderId="10" xfId="0" applyNumberForma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1"/>
  <sheetViews>
    <sheetView tabSelected="1" view="pageBreakPreview" zoomScale="108" zoomScaleSheetLayoutView="108" zoomScalePageLayoutView="0" workbookViewId="0" topLeftCell="A1">
      <pane ySplit="6" topLeftCell="A24" activePane="bottomLeft" state="frozen"/>
      <selection pane="topLeft" activeCell="A1" sqref="A1"/>
      <selection pane="bottomLeft" activeCell="F33" sqref="F33"/>
    </sheetView>
  </sheetViews>
  <sheetFormatPr defaultColWidth="9.00390625" defaultRowHeight="12.75"/>
  <cols>
    <col min="1" max="1" width="27.125" style="0" customWidth="1"/>
    <col min="2" max="2" width="33.125" style="0" customWidth="1"/>
    <col min="3" max="3" width="10.625" style="0" customWidth="1"/>
    <col min="4" max="5" width="12.00390625" style="0" customWidth="1"/>
    <col min="6" max="6" width="11.625" style="0" customWidth="1"/>
    <col min="7" max="7" width="8.75390625" style="0" customWidth="1"/>
    <col min="8" max="8" width="13.00390625" style="0" customWidth="1"/>
    <col min="9" max="9" width="11.125" style="0" customWidth="1"/>
  </cols>
  <sheetData>
    <row r="2" spans="1:9" ht="13.5">
      <c r="A2" s="38" t="s">
        <v>85</v>
      </c>
      <c r="B2" s="38"/>
      <c r="C2" s="38"/>
      <c r="D2" s="38"/>
      <c r="E2" s="38"/>
      <c r="F2" s="38"/>
      <c r="G2" s="38"/>
      <c r="H2" s="38"/>
      <c r="I2" s="38"/>
    </row>
    <row r="4" spans="1:9" ht="12.75" customHeight="1">
      <c r="A4" s="39" t="s">
        <v>0</v>
      </c>
      <c r="B4" s="39" t="s">
        <v>1</v>
      </c>
      <c r="C4" s="36" t="s">
        <v>86</v>
      </c>
      <c r="D4" s="36" t="s">
        <v>87</v>
      </c>
      <c r="E4" s="36" t="s">
        <v>88</v>
      </c>
      <c r="F4" s="40" t="s">
        <v>89</v>
      </c>
      <c r="G4" s="35" t="s">
        <v>2</v>
      </c>
      <c r="H4" s="36" t="s">
        <v>90</v>
      </c>
      <c r="I4" s="36" t="s">
        <v>91</v>
      </c>
    </row>
    <row r="5" spans="1:9" ht="12.75">
      <c r="A5" s="39"/>
      <c r="B5" s="39"/>
      <c r="C5" s="36"/>
      <c r="D5" s="36"/>
      <c r="E5" s="36"/>
      <c r="F5" s="40"/>
      <c r="G5" s="35"/>
      <c r="H5" s="36"/>
      <c r="I5" s="36"/>
    </row>
    <row r="6" spans="1:9" ht="35.25" customHeight="1">
      <c r="A6" s="39"/>
      <c r="B6" s="39"/>
      <c r="C6" s="36"/>
      <c r="D6" s="36"/>
      <c r="E6" s="36"/>
      <c r="F6" s="40"/>
      <c r="G6" s="35"/>
      <c r="H6" s="36"/>
      <c r="I6" s="36"/>
    </row>
    <row r="7" spans="1:9" ht="13.5">
      <c r="A7" s="1"/>
      <c r="B7" s="2" t="s">
        <v>3</v>
      </c>
      <c r="C7" s="27">
        <f>C8+C9+C12+C13+C15+C16+C19+C10+C11+C20+C18</f>
        <v>45.2</v>
      </c>
      <c r="D7" s="27">
        <f>D8+D9+D12+D13+D15+D16+D19+D10+D11+D20+D18</f>
        <v>45.2</v>
      </c>
      <c r="E7" s="27">
        <f>E8+E9+E12+E13+E15+E16+E19+E10+E11+E20+E18</f>
        <v>26.51171</v>
      </c>
      <c r="F7" s="27">
        <f>F8+F9+F12+F13+F15+F16+F19+F10+F11+F20+F18</f>
        <v>44.5</v>
      </c>
      <c r="G7" s="28">
        <f>F7/D7*100</f>
        <v>98.45132743362831</v>
      </c>
      <c r="H7" s="27">
        <f>H8+H9+H12+H13+H15+H16+H19+H10+H11+H20+H18</f>
        <v>59</v>
      </c>
      <c r="I7" s="28">
        <f>H7/C7*100</f>
        <v>130.5309734513274</v>
      </c>
    </row>
    <row r="8" spans="1:9" ht="13.5" customHeight="1">
      <c r="A8" s="3" t="s">
        <v>4</v>
      </c>
      <c r="B8" s="4" t="s">
        <v>5</v>
      </c>
      <c r="C8" s="25">
        <v>26.5</v>
      </c>
      <c r="D8" s="25">
        <v>26.5</v>
      </c>
      <c r="E8" s="25">
        <v>21.40136</v>
      </c>
      <c r="F8" s="25">
        <v>26.5</v>
      </c>
      <c r="G8" s="25">
        <f>F8/D8*100</f>
        <v>100</v>
      </c>
      <c r="H8" s="25">
        <v>41</v>
      </c>
      <c r="I8" s="25">
        <f>H8/C8*100</f>
        <v>154.7169811320755</v>
      </c>
    </row>
    <row r="9" spans="1:9" ht="12.75" hidden="1">
      <c r="A9" s="4" t="s">
        <v>6</v>
      </c>
      <c r="B9" s="4" t="s">
        <v>7</v>
      </c>
      <c r="C9" s="25"/>
      <c r="D9" s="25"/>
      <c r="E9" s="25"/>
      <c r="F9" s="25"/>
      <c r="G9" s="25"/>
      <c r="H9" s="25"/>
      <c r="I9" s="25"/>
    </row>
    <row r="10" spans="1:9" ht="12.75">
      <c r="A10" s="4" t="s">
        <v>8</v>
      </c>
      <c r="B10" s="4" t="s">
        <v>9</v>
      </c>
      <c r="C10" s="25">
        <v>1</v>
      </c>
      <c r="D10" s="25">
        <v>1</v>
      </c>
      <c r="E10" s="25">
        <v>0.56744</v>
      </c>
      <c r="F10" s="25">
        <v>1</v>
      </c>
      <c r="G10" s="25">
        <f>F10/D10*100</f>
        <v>100</v>
      </c>
      <c r="H10" s="25">
        <v>1</v>
      </c>
      <c r="I10" s="25">
        <f>H10/C10*100</f>
        <v>100</v>
      </c>
    </row>
    <row r="11" spans="1:9" ht="13.5" customHeight="1">
      <c r="A11" s="4" t="s">
        <v>10</v>
      </c>
      <c r="B11" s="4" t="s">
        <v>11</v>
      </c>
      <c r="C11" s="25">
        <v>17.2</v>
      </c>
      <c r="D11" s="25">
        <v>17.2</v>
      </c>
      <c r="E11" s="25">
        <v>4.541</v>
      </c>
      <c r="F11" s="25">
        <v>17</v>
      </c>
      <c r="G11" s="25">
        <f>F11/D11*100</f>
        <v>98.83720930232559</v>
      </c>
      <c r="H11" s="25">
        <v>17</v>
      </c>
      <c r="I11" s="25">
        <f>H11/C11*100</f>
        <v>98.83720930232559</v>
      </c>
    </row>
    <row r="12" spans="1:9" ht="12.75">
      <c r="A12" s="4" t="s">
        <v>12</v>
      </c>
      <c r="B12" s="4" t="s">
        <v>13</v>
      </c>
      <c r="C12" s="25">
        <v>0.5</v>
      </c>
      <c r="D12" s="25">
        <v>0.5</v>
      </c>
      <c r="E12" s="25">
        <v>0</v>
      </c>
      <c r="F12" s="25">
        <v>0</v>
      </c>
      <c r="G12" s="25"/>
      <c r="H12" s="25">
        <v>0</v>
      </c>
      <c r="I12" s="25"/>
    </row>
    <row r="13" spans="1:9" ht="25.5" hidden="1">
      <c r="A13" s="4" t="s">
        <v>14</v>
      </c>
      <c r="B13" s="1" t="s">
        <v>15</v>
      </c>
      <c r="C13" s="24"/>
      <c r="D13" s="22"/>
      <c r="E13" s="21"/>
      <c r="F13" s="25"/>
      <c r="G13" s="25" t="e">
        <f aca="true" t="shared" si="0" ref="G13:G23">F13/D13*100</f>
        <v>#DIV/0!</v>
      </c>
      <c r="H13" s="24"/>
      <c r="I13" s="25" t="e">
        <f aca="true" t="shared" si="1" ref="I13:I23">H13/C13*100</f>
        <v>#DIV/0!</v>
      </c>
    </row>
    <row r="14" spans="1:9" ht="12.75" hidden="1">
      <c r="A14" s="4" t="s">
        <v>16</v>
      </c>
      <c r="B14" s="4" t="s">
        <v>17</v>
      </c>
      <c r="C14" s="24">
        <f>C15+C16</f>
        <v>0</v>
      </c>
      <c r="D14" s="22">
        <f>D15+D16</f>
        <v>0</v>
      </c>
      <c r="E14" s="21"/>
      <c r="F14" s="25">
        <f>F15+F16</f>
        <v>0</v>
      </c>
      <c r="G14" s="25" t="e">
        <f t="shared" si="0"/>
        <v>#DIV/0!</v>
      </c>
      <c r="H14" s="24">
        <f>H15+H16</f>
        <v>0</v>
      </c>
      <c r="I14" s="25" t="e">
        <f t="shared" si="1"/>
        <v>#DIV/0!</v>
      </c>
    </row>
    <row r="15" spans="1:9" ht="25.5" hidden="1">
      <c r="A15" s="4" t="s">
        <v>18</v>
      </c>
      <c r="B15" s="1" t="s">
        <v>19</v>
      </c>
      <c r="C15" s="24"/>
      <c r="D15" s="22"/>
      <c r="E15" s="21">
        <v>0.00191</v>
      </c>
      <c r="F15" s="25">
        <v>0</v>
      </c>
      <c r="G15" s="25" t="e">
        <f t="shared" si="0"/>
        <v>#DIV/0!</v>
      </c>
      <c r="H15" s="24"/>
      <c r="I15" s="25" t="e">
        <f t="shared" si="1"/>
        <v>#DIV/0!</v>
      </c>
    </row>
    <row r="16" spans="1:9" ht="12.75" hidden="1">
      <c r="A16" s="4" t="s">
        <v>20</v>
      </c>
      <c r="B16" s="4" t="s">
        <v>21</v>
      </c>
      <c r="C16" s="24">
        <v>0</v>
      </c>
      <c r="D16" s="22">
        <v>0</v>
      </c>
      <c r="E16" s="22"/>
      <c r="F16" s="25">
        <v>0</v>
      </c>
      <c r="G16" s="25" t="e">
        <f t="shared" si="0"/>
        <v>#DIV/0!</v>
      </c>
      <c r="H16" s="24">
        <v>0</v>
      </c>
      <c r="I16" s="25" t="e">
        <f t="shared" si="1"/>
        <v>#DIV/0!</v>
      </c>
    </row>
    <row r="17" spans="1:9" ht="25.5" hidden="1">
      <c r="A17" s="4" t="s">
        <v>22</v>
      </c>
      <c r="B17" s="1" t="s">
        <v>23</v>
      </c>
      <c r="C17" s="24"/>
      <c r="D17" s="22"/>
      <c r="E17" s="22"/>
      <c r="F17" s="25"/>
      <c r="G17" s="25" t="e">
        <f t="shared" si="0"/>
        <v>#DIV/0!</v>
      </c>
      <c r="H17" s="24"/>
      <c r="I17" s="25" t="e">
        <f t="shared" si="1"/>
        <v>#DIV/0!</v>
      </c>
    </row>
    <row r="18" spans="1:9" ht="12.75" hidden="1">
      <c r="A18" s="4" t="s">
        <v>24</v>
      </c>
      <c r="B18" s="1" t="s">
        <v>25</v>
      </c>
      <c r="C18" s="24"/>
      <c r="D18" s="22"/>
      <c r="E18" s="22"/>
      <c r="F18" s="25"/>
      <c r="G18" s="25" t="e">
        <f t="shared" si="0"/>
        <v>#DIV/0!</v>
      </c>
      <c r="H18" s="24"/>
      <c r="I18" s="25" t="e">
        <f t="shared" si="1"/>
        <v>#DIV/0!</v>
      </c>
    </row>
    <row r="19" spans="1:9" ht="38.25" hidden="1">
      <c r="A19" s="4" t="s">
        <v>26</v>
      </c>
      <c r="B19" s="1" t="s">
        <v>27</v>
      </c>
      <c r="C19" s="24"/>
      <c r="D19" s="22"/>
      <c r="E19" s="22"/>
      <c r="F19" s="25"/>
      <c r="G19" s="25" t="e">
        <f t="shared" si="0"/>
        <v>#DIV/0!</v>
      </c>
      <c r="H19" s="24"/>
      <c r="I19" s="25" t="e">
        <f t="shared" si="1"/>
        <v>#DIV/0!</v>
      </c>
    </row>
    <row r="20" spans="1:9" ht="12.75" hidden="1">
      <c r="A20" s="4" t="s">
        <v>28</v>
      </c>
      <c r="B20" s="5" t="s">
        <v>29</v>
      </c>
      <c r="C20" s="24"/>
      <c r="D20" s="22"/>
      <c r="E20" s="22">
        <v>0</v>
      </c>
      <c r="F20" s="25">
        <v>0</v>
      </c>
      <c r="G20" s="25" t="e">
        <f t="shared" si="0"/>
        <v>#DIV/0!</v>
      </c>
      <c r="H20" s="24"/>
      <c r="I20" s="25" t="e">
        <f t="shared" si="1"/>
        <v>#DIV/0!</v>
      </c>
    </row>
    <row r="21" spans="1:9" ht="13.5">
      <c r="A21" s="6" t="s">
        <v>30</v>
      </c>
      <c r="B21" s="7" t="s">
        <v>31</v>
      </c>
      <c r="C21" s="28">
        <f>C22+C25+C26+C27</f>
        <v>1553.8999999999999</v>
      </c>
      <c r="D21" s="28">
        <f>D22+D25+D26+D27</f>
        <v>1860.99415</v>
      </c>
      <c r="E21" s="28">
        <f>E22+E25+E26+E27</f>
        <v>1613.59515</v>
      </c>
      <c r="F21" s="28">
        <f>F22+F25+F26+F27</f>
        <v>1861</v>
      </c>
      <c r="G21" s="28">
        <f t="shared" si="0"/>
        <v>100.00031434811333</v>
      </c>
      <c r="H21" s="28">
        <f>H22+H25+H26+H27</f>
        <v>1550.164</v>
      </c>
      <c r="I21" s="28">
        <f t="shared" si="1"/>
        <v>99.75957268807517</v>
      </c>
    </row>
    <row r="22" spans="1:9" ht="13.5" customHeight="1">
      <c r="A22" s="4" t="s">
        <v>32</v>
      </c>
      <c r="B22" s="5" t="s">
        <v>33</v>
      </c>
      <c r="C22" s="25">
        <f>C23+C24</f>
        <v>1206.3</v>
      </c>
      <c r="D22" s="25">
        <f>D23+D24</f>
        <v>1513.386</v>
      </c>
      <c r="E22" s="24">
        <f>E23+E24</f>
        <v>1314.8</v>
      </c>
      <c r="F22" s="24">
        <f>F23+F24</f>
        <v>1513.4</v>
      </c>
      <c r="G22" s="25">
        <f t="shared" si="0"/>
        <v>100.00092507793784</v>
      </c>
      <c r="H22" s="25">
        <f>H23+H24</f>
        <v>1188.1</v>
      </c>
      <c r="I22" s="25">
        <f t="shared" si="1"/>
        <v>98.49125424852856</v>
      </c>
    </row>
    <row r="23" spans="1:9" ht="12.75">
      <c r="A23" s="4" t="s">
        <v>34</v>
      </c>
      <c r="B23" s="5" t="s">
        <v>35</v>
      </c>
      <c r="C23" s="25">
        <v>1206.3</v>
      </c>
      <c r="D23" s="25">
        <v>1206.3</v>
      </c>
      <c r="E23" s="24">
        <v>1014.8</v>
      </c>
      <c r="F23" s="25">
        <v>1206.3</v>
      </c>
      <c r="G23" s="25">
        <f t="shared" si="0"/>
        <v>100</v>
      </c>
      <c r="H23" s="25">
        <v>1188.1</v>
      </c>
      <c r="I23" s="25">
        <f t="shared" si="1"/>
        <v>98.49125424852856</v>
      </c>
    </row>
    <row r="24" spans="1:9" ht="12.75">
      <c r="A24" s="4" t="s">
        <v>36</v>
      </c>
      <c r="B24" s="5" t="s">
        <v>37</v>
      </c>
      <c r="C24" s="25">
        <v>0</v>
      </c>
      <c r="D24" s="25">
        <v>307.086</v>
      </c>
      <c r="E24" s="24">
        <v>300</v>
      </c>
      <c r="F24" s="25">
        <v>307.1</v>
      </c>
      <c r="G24" s="25"/>
      <c r="H24" s="25"/>
      <c r="I24" s="25">
        <v>0</v>
      </c>
    </row>
    <row r="25" spans="1:9" ht="13.5" customHeight="1">
      <c r="A25" s="4" t="s">
        <v>38</v>
      </c>
      <c r="B25" s="5" t="s">
        <v>39</v>
      </c>
      <c r="C25" s="24">
        <v>0</v>
      </c>
      <c r="D25" s="24">
        <v>0</v>
      </c>
      <c r="E25" s="25">
        <v>0</v>
      </c>
      <c r="F25" s="24">
        <v>0</v>
      </c>
      <c r="G25" s="25"/>
      <c r="H25" s="24">
        <v>0</v>
      </c>
      <c r="I25" s="25">
        <v>0</v>
      </c>
    </row>
    <row r="26" spans="1:9" ht="13.5" customHeight="1">
      <c r="A26" s="4" t="s">
        <v>40</v>
      </c>
      <c r="B26" s="5" t="s">
        <v>41</v>
      </c>
      <c r="C26" s="24">
        <v>110.8</v>
      </c>
      <c r="D26" s="24">
        <v>110.8</v>
      </c>
      <c r="E26" s="25">
        <v>71.987</v>
      </c>
      <c r="F26" s="24">
        <v>110.8</v>
      </c>
      <c r="G26" s="25">
        <f>F26/D26*100</f>
        <v>100</v>
      </c>
      <c r="H26" s="24">
        <v>111.4</v>
      </c>
      <c r="I26" s="25">
        <f>H26/C26*100</f>
        <v>100.54151624548737</v>
      </c>
    </row>
    <row r="27" spans="1:9" ht="12.75">
      <c r="A27" s="8" t="s">
        <v>42</v>
      </c>
      <c r="B27" s="5" t="s">
        <v>43</v>
      </c>
      <c r="C27" s="26">
        <v>236.8</v>
      </c>
      <c r="D27" s="33">
        <v>236.80815</v>
      </c>
      <c r="E27" s="25">
        <v>226.80815</v>
      </c>
      <c r="F27" s="26">
        <v>236.8</v>
      </c>
      <c r="G27" s="25">
        <f>F27/D27*100</f>
        <v>99.99655839547752</v>
      </c>
      <c r="H27" s="25">
        <v>250.664</v>
      </c>
      <c r="I27" s="25"/>
    </row>
    <row r="28" spans="1:9" ht="13.5" customHeight="1">
      <c r="A28" s="37" t="s">
        <v>44</v>
      </c>
      <c r="B28" s="37"/>
      <c r="C28" s="29">
        <f>C7+C21</f>
        <v>1599.1</v>
      </c>
      <c r="D28" s="29">
        <f>D7+D21</f>
        <v>1906.19415</v>
      </c>
      <c r="E28" s="28">
        <f>E7+E21</f>
        <v>1640.10686</v>
      </c>
      <c r="F28" s="29">
        <f>F7+F21</f>
        <v>1905.5</v>
      </c>
      <c r="G28" s="28">
        <f>F28/D28*100</f>
        <v>99.96358450685624</v>
      </c>
      <c r="H28" s="28">
        <f>H7+H21</f>
        <v>1609.164</v>
      </c>
      <c r="I28" s="28">
        <f>H28/C28*100</f>
        <v>100.62935401163156</v>
      </c>
    </row>
    <row r="29" spans="1:10" ht="13.5">
      <c r="A29" s="4"/>
      <c r="B29" s="2" t="s">
        <v>45</v>
      </c>
      <c r="C29" s="26"/>
      <c r="D29" s="26"/>
      <c r="E29" s="26"/>
      <c r="F29" s="26"/>
      <c r="G29" s="26"/>
      <c r="H29" s="26"/>
      <c r="I29" s="26"/>
      <c r="J29" s="9"/>
    </row>
    <row r="30" spans="1:9" ht="13.5">
      <c r="A30" s="10" t="s">
        <v>46</v>
      </c>
      <c r="B30" s="1" t="s">
        <v>47</v>
      </c>
      <c r="C30" s="24">
        <f>C31+C32+C33+C35</f>
        <v>1039.2</v>
      </c>
      <c r="D30" s="41">
        <f>D31+D34+D35+D33+D32</f>
        <v>1046.286</v>
      </c>
      <c r="E30" s="41">
        <f>E31+E34+E35+E33+E32</f>
        <v>816.8809</v>
      </c>
      <c r="F30" s="41">
        <f>F31+F34+F35+F33+F32</f>
        <v>1045.6</v>
      </c>
      <c r="G30" s="25">
        <f>F30/D30*100</f>
        <v>99.93443475302163</v>
      </c>
      <c r="H30" s="24">
        <f>H31+H35+H32</f>
        <v>1082.4979999999998</v>
      </c>
      <c r="I30" s="25">
        <f>H30/C30*100</f>
        <v>104.16647421093145</v>
      </c>
    </row>
    <row r="31" spans="1:9" ht="25.5">
      <c r="A31" s="11" t="s">
        <v>48</v>
      </c>
      <c r="B31" s="1" t="s">
        <v>49</v>
      </c>
      <c r="C31" s="24">
        <v>1018.2</v>
      </c>
      <c r="D31" s="25">
        <v>1025.286</v>
      </c>
      <c r="E31" s="41">
        <v>806.6809</v>
      </c>
      <c r="F31" s="26">
        <v>1024.6</v>
      </c>
      <c r="G31" s="25">
        <f>F31/D31*100</f>
        <v>99.93309183974031</v>
      </c>
      <c r="H31" s="24">
        <v>1056.1</v>
      </c>
      <c r="I31" s="25">
        <f>H31/C31*100</f>
        <v>103.72225495973284</v>
      </c>
    </row>
    <row r="32" spans="1:9" ht="25.5" hidden="1">
      <c r="A32" s="12" t="s">
        <v>50</v>
      </c>
      <c r="B32" s="13" t="s">
        <v>51</v>
      </c>
      <c r="C32" s="24">
        <v>0</v>
      </c>
      <c r="D32" s="25">
        <v>0</v>
      </c>
      <c r="E32" s="41">
        <v>0</v>
      </c>
      <c r="F32" s="26">
        <v>0</v>
      </c>
      <c r="G32" s="25"/>
      <c r="H32" s="24">
        <v>0</v>
      </c>
      <c r="I32" s="25"/>
    </row>
    <row r="33" spans="1:9" ht="15" customHeight="1">
      <c r="A33" s="11" t="s">
        <v>52</v>
      </c>
      <c r="B33" s="1" t="s">
        <v>53</v>
      </c>
      <c r="C33" s="24">
        <v>5</v>
      </c>
      <c r="D33" s="25">
        <v>5</v>
      </c>
      <c r="E33" s="41">
        <v>0</v>
      </c>
      <c r="F33" s="26">
        <v>5</v>
      </c>
      <c r="G33" s="25"/>
      <c r="H33" s="24">
        <v>5</v>
      </c>
      <c r="I33" s="25"/>
    </row>
    <row r="34" spans="1:9" ht="18" customHeight="1" hidden="1">
      <c r="A34" s="11" t="s">
        <v>50</v>
      </c>
      <c r="B34" s="14" t="s">
        <v>54</v>
      </c>
      <c r="C34" s="24"/>
      <c r="D34" s="24"/>
      <c r="E34" s="24"/>
      <c r="F34" s="26"/>
      <c r="G34" s="25" t="e">
        <f>F34/D34*100</f>
        <v>#DIV/0!</v>
      </c>
      <c r="H34" s="24"/>
      <c r="I34" s="25"/>
    </row>
    <row r="35" spans="1:9" ht="25.5">
      <c r="A35" s="11" t="s">
        <v>55</v>
      </c>
      <c r="B35" s="1" t="s">
        <v>56</v>
      </c>
      <c r="C35" s="24">
        <v>16</v>
      </c>
      <c r="D35" s="25">
        <v>16</v>
      </c>
      <c r="E35" s="25">
        <v>10.2</v>
      </c>
      <c r="F35" s="30">
        <v>16</v>
      </c>
      <c r="G35" s="25">
        <f>F35/D35*100</f>
        <v>100</v>
      </c>
      <c r="H35" s="24">
        <v>26.398</v>
      </c>
      <c r="I35" s="25"/>
    </row>
    <row r="36" spans="1:9" ht="13.5">
      <c r="A36" s="10" t="s">
        <v>57</v>
      </c>
      <c r="B36" s="1" t="s">
        <v>58</v>
      </c>
      <c r="C36" s="24">
        <f>C37</f>
        <v>110.8</v>
      </c>
      <c r="D36" s="25">
        <f>D37</f>
        <v>110.8</v>
      </c>
      <c r="E36" s="25">
        <f>E37</f>
        <v>71.987</v>
      </c>
      <c r="F36" s="30">
        <f>F37</f>
        <v>110.8</v>
      </c>
      <c r="G36" s="25">
        <f>F36/D36*100</f>
        <v>100</v>
      </c>
      <c r="H36" s="24">
        <f>H37</f>
        <v>111.4</v>
      </c>
      <c r="I36" s="25">
        <f>H36/C36*100</f>
        <v>100.54151624548737</v>
      </c>
    </row>
    <row r="37" spans="1:9" ht="25.5">
      <c r="A37" s="11" t="s">
        <v>59</v>
      </c>
      <c r="B37" s="1" t="s">
        <v>60</v>
      </c>
      <c r="C37" s="24">
        <v>110.8</v>
      </c>
      <c r="D37" s="25">
        <v>110.8</v>
      </c>
      <c r="E37" s="25">
        <v>71.987</v>
      </c>
      <c r="F37" s="30">
        <v>110.8</v>
      </c>
      <c r="G37" s="25">
        <f>F37/D37*100</f>
        <v>100</v>
      </c>
      <c r="H37" s="24">
        <v>111.4</v>
      </c>
      <c r="I37" s="25">
        <f>H37/C37*100</f>
        <v>100.54151624548737</v>
      </c>
    </row>
    <row r="38" spans="1:9" ht="25.5" hidden="1">
      <c r="A38" s="10" t="s">
        <v>61</v>
      </c>
      <c r="B38" s="1" t="s">
        <v>62</v>
      </c>
      <c r="C38" s="24">
        <f>C39+C40</f>
        <v>0</v>
      </c>
      <c r="D38" s="24">
        <f>D39+D40</f>
        <v>0</v>
      </c>
      <c r="E38" s="24">
        <f>E39+E40</f>
        <v>0</v>
      </c>
      <c r="F38" s="24">
        <f>F39+F40</f>
        <v>0</v>
      </c>
      <c r="G38" s="25" t="e">
        <f>F38/D38*100</f>
        <v>#DIV/0!</v>
      </c>
      <c r="H38" s="24">
        <f>H39+H40</f>
        <v>0</v>
      </c>
      <c r="I38" s="25"/>
    </row>
    <row r="39" spans="1:9" ht="6.75" customHeight="1" hidden="1">
      <c r="A39" s="11" t="s">
        <v>63</v>
      </c>
      <c r="B39" s="1" t="s">
        <v>64</v>
      </c>
      <c r="C39" s="24"/>
      <c r="D39" s="24"/>
      <c r="E39" s="24"/>
      <c r="F39" s="30"/>
      <c r="G39" s="25"/>
      <c r="H39" s="24"/>
      <c r="I39" s="25"/>
    </row>
    <row r="40" spans="1:9" ht="28.5" customHeight="1" hidden="1">
      <c r="A40" s="11" t="s">
        <v>65</v>
      </c>
      <c r="B40" s="1" t="s">
        <v>66</v>
      </c>
      <c r="C40" s="24"/>
      <c r="D40" s="24">
        <v>0</v>
      </c>
      <c r="E40" s="24">
        <v>0</v>
      </c>
      <c r="F40" s="30">
        <v>0</v>
      </c>
      <c r="G40" s="25"/>
      <c r="H40" s="24"/>
      <c r="I40" s="25"/>
    </row>
    <row r="41" spans="1:9" ht="13.5">
      <c r="A41" s="10" t="s">
        <v>67</v>
      </c>
      <c r="B41" s="1" t="s">
        <v>68</v>
      </c>
      <c r="C41" s="25">
        <f>C42</f>
        <v>236.1</v>
      </c>
      <c r="D41" s="25">
        <f>D42+D43</f>
        <v>308.11384</v>
      </c>
      <c r="E41" s="25">
        <f>E42+E43</f>
        <v>236.11384</v>
      </c>
      <c r="F41" s="30">
        <f>F42+F43</f>
        <v>308.1</v>
      </c>
      <c r="G41" s="25">
        <f>F41/D41*100</f>
        <v>99.99550815373955</v>
      </c>
      <c r="H41" s="25">
        <f>H42</f>
        <v>250.266</v>
      </c>
      <c r="I41" s="25">
        <v>0</v>
      </c>
    </row>
    <row r="42" spans="1:9" ht="12" customHeight="1">
      <c r="A42" s="11" t="s">
        <v>69</v>
      </c>
      <c r="B42" s="1" t="s">
        <v>70</v>
      </c>
      <c r="C42" s="25">
        <v>236.1</v>
      </c>
      <c r="D42" s="25">
        <v>308.11384</v>
      </c>
      <c r="E42" s="25">
        <v>236.11384</v>
      </c>
      <c r="F42" s="30">
        <v>308.1</v>
      </c>
      <c r="G42" s="25">
        <f>F42/D42*100</f>
        <v>99.99550815373955</v>
      </c>
      <c r="H42" s="25">
        <v>250.266</v>
      </c>
      <c r="I42" s="25">
        <v>0</v>
      </c>
    </row>
    <row r="43" spans="1:9" ht="0.75" customHeight="1" hidden="1">
      <c r="A43" s="11" t="s">
        <v>71</v>
      </c>
      <c r="B43" s="1" t="s">
        <v>72</v>
      </c>
      <c r="C43" s="24">
        <v>0</v>
      </c>
      <c r="D43" s="25"/>
      <c r="E43" s="25"/>
      <c r="F43" s="30"/>
      <c r="G43" s="25"/>
      <c r="H43" s="24">
        <v>0</v>
      </c>
      <c r="I43" s="25"/>
    </row>
    <row r="44" spans="1:9" ht="13.5">
      <c r="A44" s="10" t="s">
        <v>73</v>
      </c>
      <c r="B44" s="1" t="s">
        <v>74</v>
      </c>
      <c r="C44" s="24">
        <f>C45+C46</f>
        <v>213</v>
      </c>
      <c r="D44" s="25">
        <f>D46+D45</f>
        <v>512.99431</v>
      </c>
      <c r="E44" s="25">
        <f>E46+E45</f>
        <v>391.13123</v>
      </c>
      <c r="F44" s="25">
        <f>F46+F45</f>
        <v>513</v>
      </c>
      <c r="G44" s="25">
        <f>G46+G45</f>
        <v>100.00113122552024</v>
      </c>
      <c r="H44" s="25">
        <f>H45+H46</f>
        <v>160</v>
      </c>
      <c r="I44" s="25">
        <f>H44/C44*100</f>
        <v>75.11737089201877</v>
      </c>
    </row>
    <row r="45" spans="1:9" ht="12.75">
      <c r="A45" s="11" t="s">
        <v>75</v>
      </c>
      <c r="B45" s="1" t="s">
        <v>76</v>
      </c>
      <c r="C45" s="24">
        <v>10</v>
      </c>
      <c r="D45" s="25">
        <v>10</v>
      </c>
      <c r="E45" s="25">
        <v>0</v>
      </c>
      <c r="F45" s="30">
        <v>10</v>
      </c>
      <c r="G45" s="25"/>
      <c r="H45" s="24">
        <v>10</v>
      </c>
      <c r="I45" s="25"/>
    </row>
    <row r="46" spans="1:9" ht="13.5" customHeight="1">
      <c r="A46" s="11" t="s">
        <v>77</v>
      </c>
      <c r="B46" s="1" t="s">
        <v>78</v>
      </c>
      <c r="C46" s="24">
        <v>203</v>
      </c>
      <c r="D46" s="25">
        <v>502.99431</v>
      </c>
      <c r="E46" s="25">
        <v>391.13123</v>
      </c>
      <c r="F46" s="30">
        <v>503</v>
      </c>
      <c r="G46" s="25">
        <f>F46/D46*100</f>
        <v>100.00113122552024</v>
      </c>
      <c r="H46" s="25">
        <v>150</v>
      </c>
      <c r="I46" s="25">
        <f>H46/C46*100</f>
        <v>73.89162561576354</v>
      </c>
    </row>
    <row r="47" spans="1:9" ht="13.5" hidden="1">
      <c r="A47" s="11" t="s">
        <v>79</v>
      </c>
      <c r="B47" s="1" t="s">
        <v>80</v>
      </c>
      <c r="C47" s="31">
        <f>C48</f>
        <v>0</v>
      </c>
      <c r="D47" s="34">
        <f>D48</f>
        <v>0</v>
      </c>
      <c r="E47" s="21"/>
      <c r="F47" s="23">
        <v>20</v>
      </c>
      <c r="G47" s="25"/>
      <c r="H47" s="31">
        <f>H48</f>
        <v>0</v>
      </c>
      <c r="I47" s="25"/>
    </row>
    <row r="48" spans="1:9" ht="38.25" hidden="1">
      <c r="A48" s="11" t="s">
        <v>81</v>
      </c>
      <c r="B48" s="15" t="s">
        <v>82</v>
      </c>
      <c r="C48" s="24"/>
      <c r="D48" s="21"/>
      <c r="E48" s="21"/>
      <c r="F48" s="23"/>
      <c r="G48" s="25"/>
      <c r="H48" s="24"/>
      <c r="I48" s="25"/>
    </row>
    <row r="49" spans="1:9" ht="13.5">
      <c r="A49" s="16"/>
      <c r="B49" s="17" t="s">
        <v>83</v>
      </c>
      <c r="C49" s="32">
        <f>C30+C36+C38+C41+C44+C47</f>
        <v>1599.1</v>
      </c>
      <c r="D49" s="28">
        <f>D30+D36+D44+D38+D41</f>
        <v>1978.19415</v>
      </c>
      <c r="E49" s="28">
        <f>E30+E36+E44+E38+E41</f>
        <v>1516.11297</v>
      </c>
      <c r="F49" s="28">
        <f>F30+F36+F44+F38+F41</f>
        <v>1977.5</v>
      </c>
      <c r="G49" s="25">
        <f>F49/D49*100</f>
        <v>99.96490991543979</v>
      </c>
      <c r="H49" s="28">
        <f>H30+H36+H38+H41+H44+H47+H33</f>
        <v>1609.164</v>
      </c>
      <c r="I49" s="25">
        <f>H49/C49*100</f>
        <v>100.62935401163156</v>
      </c>
    </row>
    <row r="50" spans="1:10" ht="12.75">
      <c r="A50" s="18"/>
      <c r="B50" s="4" t="s">
        <v>84</v>
      </c>
      <c r="C50" s="26">
        <f>C28-C49</f>
        <v>0</v>
      </c>
      <c r="D50" s="33">
        <f>D28-D49</f>
        <v>-72</v>
      </c>
      <c r="E50" s="25">
        <f>E28-E49</f>
        <v>123.99389000000019</v>
      </c>
      <c r="F50" s="30">
        <f>F28-F49</f>
        <v>-72</v>
      </c>
      <c r="G50" s="30"/>
      <c r="H50" s="26">
        <f>H28-H49</f>
        <v>0</v>
      </c>
      <c r="I50" s="30"/>
      <c r="J50" s="19"/>
    </row>
    <row r="51" spans="2:6" ht="15.75" customHeight="1">
      <c r="B51" s="20"/>
      <c r="F51" s="20"/>
    </row>
  </sheetData>
  <sheetProtection selectLockedCells="1" selectUnlockedCells="1"/>
  <mergeCells count="11">
    <mergeCell ref="F4:F6"/>
    <mergeCell ref="G4:G6"/>
    <mergeCell ref="H4:H6"/>
    <mergeCell ref="I4:I6"/>
    <mergeCell ref="A28:B28"/>
    <mergeCell ref="A2:I2"/>
    <mergeCell ref="A4:A6"/>
    <mergeCell ref="B4:B6"/>
    <mergeCell ref="C4:C6"/>
    <mergeCell ref="D4:D6"/>
    <mergeCell ref="E4:E6"/>
  </mergeCells>
  <printOptions/>
  <pageMargins left="0.7875" right="0.7875" top="0.7201388888888889" bottom="0.5902777777777778" header="0.5118055555555555" footer="0.5118055555555555"/>
  <pageSetup fitToHeight="1" fitToWidth="1" horizontalDpi="300" verticalDpi="300" orientation="landscape" paperSize="9" scale="94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user_01</cp:lastModifiedBy>
  <dcterms:modified xsi:type="dcterms:W3CDTF">2021-11-12T16:07:33Z</dcterms:modified>
  <cp:category/>
  <cp:version/>
  <cp:contentType/>
  <cp:contentStatus/>
</cp:coreProperties>
</file>